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ccessfulportfolios-my.sharepoint.com/personal/parker_successfulportfolios_onmicrosoft_com/Documents/Desktop/"/>
    </mc:Choice>
  </mc:AlternateContent>
  <xr:revisionPtr revIDLastSave="0" documentId="14_{AACEE76D-CE92-4972-8799-1112AF4B7A9E}" xr6:coauthVersionLast="47" xr6:coauthVersionMax="47" xr10:uidLastSave="{00000000-0000-0000-0000-000000000000}"/>
  <bookViews>
    <workbookView xWindow="-110" yWindow="-110" windowWidth="38620" windowHeight="21210" xr2:uid="{00000000-000D-0000-FFFF-FFFF00000000}"/>
  </bookViews>
  <sheets>
    <sheet name="IRR Annuity" sheetId="1" r:id="rId1"/>
  </sheets>
  <definedNames>
    <definedName name="_xlnm.Print_Area" localSheetId="0">'IRR Annuity'!$A$1:$E$40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B8" i="1" s="1"/>
  <c r="C8" i="1" s="1"/>
  <c r="D8" i="1" l="1"/>
  <c r="B9" i="1"/>
  <c r="C5" i="1"/>
  <c r="B10" i="1" l="1"/>
  <c r="D9" i="1"/>
  <c r="C9" i="1"/>
  <c r="B12" i="1"/>
  <c r="B11" i="1" l="1"/>
  <c r="D12" i="1" s="1"/>
  <c r="D10" i="1"/>
  <c r="C10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C11" i="1" l="1"/>
  <c r="D32" i="1"/>
  <c r="C32" i="1"/>
  <c r="C16" i="1"/>
  <c r="D19" i="1"/>
  <c r="D15" i="1"/>
  <c r="C21" i="1"/>
  <c r="C19" i="1"/>
  <c r="C27" i="1"/>
  <c r="C24" i="1"/>
  <c r="C15" i="1"/>
  <c r="D23" i="1"/>
  <c r="C28" i="1"/>
  <c r="C13" i="1"/>
  <c r="C35" i="1"/>
  <c r="D20" i="1"/>
  <c r="D31" i="1"/>
  <c r="C17" i="1"/>
  <c r="D35" i="1"/>
  <c r="C22" i="1"/>
  <c r="D36" i="1"/>
  <c r="C30" i="1"/>
  <c r="D17" i="1"/>
  <c r="D29" i="1"/>
  <c r="D33" i="1"/>
  <c r="C26" i="1"/>
  <c r="C14" i="1"/>
  <c r="D22" i="1"/>
  <c r="D25" i="1"/>
  <c r="D21" i="1"/>
  <c r="D26" i="1"/>
  <c r="C31" i="1"/>
  <c r="C23" i="1"/>
  <c r="C33" i="1"/>
  <c r="D30" i="1"/>
  <c r="C36" i="1"/>
  <c r="C12" i="1"/>
  <c r="C37" i="1"/>
  <c r="D18" i="1"/>
  <c r="D34" i="1"/>
  <c r="D13" i="1"/>
  <c r="D28" i="1"/>
  <c r="D24" i="1"/>
  <c r="D16" i="1"/>
  <c r="C34" i="1"/>
  <c r="D37" i="1"/>
  <c r="C29" i="1"/>
  <c r="C18" i="1"/>
  <c r="C25" i="1"/>
  <c r="D11" i="1"/>
  <c r="C20" i="1"/>
  <c r="D14" i="1"/>
  <c r="D27" i="1"/>
</calcChain>
</file>

<file path=xl/sharedStrings.xml><?xml version="1.0" encoding="utf-8"?>
<sst xmlns="http://schemas.openxmlformats.org/spreadsheetml/2006/main" count="8" uniqueCount="8">
  <si>
    <t>Age</t>
  </si>
  <si>
    <t>Internal Rate of Return</t>
  </si>
  <si>
    <t>Cash Flow Yield</t>
  </si>
  <si>
    <t>Cash Flow</t>
  </si>
  <si>
    <t>Cumulative Cash Flows Received</t>
  </si>
  <si>
    <t>Life Time Payments Option (Annualized)</t>
  </si>
  <si>
    <t>Lump Sum Payment Option</t>
  </si>
  <si>
    <t>Immediate Annuity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</si>
</sst>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44" fontId="0" fillId="0" borderId="0" xfId="1" applyFon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5" fillId="0" borderId="0" xfId="2" applyFont="1"/>
    <xf numFmtId="0" fontId="3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44" fontId="7" fillId="2" borderId="0" xfId="0" applyNumberFormat="1" applyFont="1" applyFill="1"/>
    <xf numFmtId="0" fontId="7" fillId="0" borderId="0" xfId="0" applyFont="1"/>
    <xf numFmtId="44" fontId="7" fillId="2" borderId="0" xfId="1" applyFont="1" applyFill="1" applyAlignment="1">
      <alignment horizontal="right"/>
    </xf>
    <xf numFmtId="10" fontId="7" fillId="2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1" fontId="9" fillId="0" borderId="0" xfId="0" applyNumberFormat="1" applyFont="1"/>
    <xf numFmtId="4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1" fontId="9" fillId="0" borderId="0" xfId="1" applyNumberFormat="1" applyFont="1"/>
    <xf numFmtId="10" fontId="9" fillId="0" borderId="0" xfId="3" applyNumberFormat="1" applyFont="1"/>
    <xf numFmtId="41" fontId="9" fillId="0" borderId="0" xfId="1" applyNumberFormat="1" applyFont="1" applyFill="1"/>
    <xf numFmtId="41" fontId="9" fillId="0" borderId="0" xfId="0" applyNumberFormat="1" applyFont="1" applyFill="1"/>
    <xf numFmtId="10" fontId="9" fillId="0" borderId="0" xfId="3" applyNumberFormat="1" applyFont="1" applyFill="1"/>
    <xf numFmtId="0" fontId="9" fillId="4" borderId="0" xfId="0" applyFont="1" applyFill="1" applyAlignment="1">
      <alignment horizontal="center"/>
    </xf>
    <xf numFmtId="41" fontId="9" fillId="4" borderId="0" xfId="1" applyNumberFormat="1" applyFont="1" applyFill="1"/>
    <xf numFmtId="41" fontId="9" fillId="4" borderId="0" xfId="0" applyNumberFormat="1" applyFont="1" applyFill="1"/>
    <xf numFmtId="10" fontId="9" fillId="4" borderId="0" xfId="3" applyNumberFormat="1" applyFont="1" applyFill="1"/>
    <xf numFmtId="41" fontId="10" fillId="0" borderId="0" xfId="1" applyNumberFormat="1" applyFont="1" applyFill="1"/>
    <xf numFmtId="41" fontId="10" fillId="0" borderId="0" xfId="0" applyNumberFormat="1" applyFont="1" applyFill="1"/>
    <xf numFmtId="10" fontId="10" fillId="0" borderId="0" xfId="3" applyNumberFormat="1" applyFont="1" applyFill="1"/>
    <xf numFmtId="41" fontId="10" fillId="3" borderId="0" xfId="1" applyNumberFormat="1" applyFont="1" applyFill="1"/>
    <xf numFmtId="41" fontId="10" fillId="3" borderId="0" xfId="0" applyNumberFormat="1" applyFont="1" applyFill="1"/>
    <xf numFmtId="10" fontId="10" fillId="3" borderId="0" xfId="3" applyNumberFormat="1" applyFont="1" applyFill="1"/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177801</xdr:rowOff>
    </xdr:from>
    <xdr:to>
      <xdr:col>2</xdr:col>
      <xdr:colOff>1346200</xdr:colOff>
      <xdr:row>0</xdr:row>
      <xdr:rowOff>1459100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038AF0-094A-4247-947C-51D673144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1"/>
          <a:ext cx="4330700" cy="1281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workbookViewId="0">
      <selection activeCell="G10" sqref="G10"/>
    </sheetView>
  </sheetViews>
  <sheetFormatPr defaultRowHeight="14.5" x14ac:dyDescent="0.35"/>
  <cols>
    <col min="1" max="1" width="16.90625" style="1" customWidth="1"/>
    <col min="2" max="2" width="25.81640625" customWidth="1"/>
    <col min="3" max="3" width="19.54296875" customWidth="1"/>
    <col min="4" max="4" width="12.08984375" customWidth="1"/>
    <col min="5" max="5" width="25.453125" customWidth="1"/>
    <col min="6" max="6" width="34.90625" bestFit="1" customWidth="1"/>
    <col min="7" max="7" width="11.08984375" bestFit="1" customWidth="1"/>
    <col min="11" max="11" width="23.6328125" customWidth="1"/>
  </cols>
  <sheetData>
    <row r="1" spans="1:7" s="7" customFormat="1" ht="135" customHeight="1" x14ac:dyDescent="0.35">
      <c r="A1" s="15"/>
      <c r="B1" s="16"/>
      <c r="C1" s="16"/>
      <c r="D1" s="16"/>
      <c r="E1" s="16"/>
    </row>
    <row r="2" spans="1:7" s="4" customFormat="1" ht="17.399999999999999" customHeight="1" x14ac:dyDescent="0.55000000000000004">
      <c r="A2" s="17" t="s">
        <v>7</v>
      </c>
    </row>
    <row r="3" spans="1:7" s="7" customFormat="1" ht="18.5" x14ac:dyDescent="0.45">
      <c r="A3" s="18" t="s">
        <v>6</v>
      </c>
      <c r="B3" s="19"/>
      <c r="C3" s="20">
        <v>100000</v>
      </c>
      <c r="D3" s="21"/>
    </row>
    <row r="4" spans="1:7" s="7" customFormat="1" ht="18.5" x14ac:dyDescent="0.45">
      <c r="A4" s="18" t="s">
        <v>5</v>
      </c>
      <c r="B4" s="19"/>
      <c r="C4" s="22">
        <f>481*12</f>
        <v>5772</v>
      </c>
      <c r="D4" s="21"/>
    </row>
    <row r="5" spans="1:7" s="7" customFormat="1" ht="18.5" x14ac:dyDescent="0.45">
      <c r="A5" s="18" t="s">
        <v>2</v>
      </c>
      <c r="B5" s="19"/>
      <c r="C5" s="23">
        <f xml:space="preserve"> C4/C3</f>
        <v>5.772E-2</v>
      </c>
      <c r="D5" s="21"/>
    </row>
    <row r="6" spans="1:7" s="6" customFormat="1" ht="46.5" x14ac:dyDescent="0.35">
      <c r="A6" s="24" t="s">
        <v>0</v>
      </c>
      <c r="B6" s="25" t="s">
        <v>3</v>
      </c>
      <c r="C6" s="26" t="s">
        <v>4</v>
      </c>
      <c r="D6" s="27" t="s">
        <v>1</v>
      </c>
    </row>
    <row r="7" spans="1:7" s="4" customFormat="1" ht="15.5" x14ac:dyDescent="0.35">
      <c r="A7" s="28">
        <v>65</v>
      </c>
      <c r="B7" s="29">
        <v>-100000</v>
      </c>
      <c r="C7" s="30"/>
      <c r="D7" s="31"/>
    </row>
    <row r="8" spans="1:7" s="14" customFormat="1" ht="15.5" x14ac:dyDescent="0.35">
      <c r="A8" s="28">
        <v>66</v>
      </c>
      <c r="B8" s="32">
        <f>$C4</f>
        <v>5772</v>
      </c>
      <c r="C8" s="29">
        <f>SUM($B$8:B8)</f>
        <v>5772</v>
      </c>
      <c r="D8" s="33">
        <f>IRR($B$7:B8)</f>
        <v>-0.94228000000000001</v>
      </c>
    </row>
    <row r="9" spans="1:7" s="14" customFormat="1" ht="15.5" x14ac:dyDescent="0.35">
      <c r="A9" s="28">
        <v>67</v>
      </c>
      <c r="B9" s="32">
        <f>C4</f>
        <v>5772</v>
      </c>
      <c r="C9" s="29">
        <f>SUM($B$8:B9)</f>
        <v>11544</v>
      </c>
      <c r="D9" s="33">
        <f>IRR($B$7:B9)</f>
        <v>-0.7291629357976257</v>
      </c>
    </row>
    <row r="10" spans="1:7" s="14" customFormat="1" ht="15.5" x14ac:dyDescent="0.35">
      <c r="A10" s="28">
        <v>68</v>
      </c>
      <c r="B10" s="32">
        <f>B9</f>
        <v>5772</v>
      </c>
      <c r="C10" s="29">
        <f>SUM($B$8:B10)</f>
        <v>17316</v>
      </c>
      <c r="D10" s="33">
        <f>IRR($B$7:B10)</f>
        <v>-0.54163129571227642</v>
      </c>
    </row>
    <row r="11" spans="1:7" s="14" customFormat="1" ht="15.5" x14ac:dyDescent="0.35">
      <c r="A11" s="28">
        <v>69</v>
      </c>
      <c r="B11" s="32">
        <f>B10</f>
        <v>5772</v>
      </c>
      <c r="C11" s="29">
        <f>SUM($B$8:B11)</f>
        <v>23088</v>
      </c>
      <c r="D11" s="33">
        <f>IRR($B$7:B11)</f>
        <v>-0.40603786711229928</v>
      </c>
    </row>
    <row r="12" spans="1:7" ht="15.5" x14ac:dyDescent="0.35">
      <c r="A12" s="28">
        <v>70</v>
      </c>
      <c r="B12" s="32">
        <f>C4</f>
        <v>5772</v>
      </c>
      <c r="C12" s="29">
        <f>SUM($B$8:B12)</f>
        <v>28860</v>
      </c>
      <c r="D12" s="33">
        <f>IRR($B$7:B12)</f>
        <v>-0.30920342221750741</v>
      </c>
    </row>
    <row r="13" spans="1:7" ht="15.5" x14ac:dyDescent="0.35">
      <c r="A13" s="28">
        <v>71</v>
      </c>
      <c r="B13" s="32">
        <f>B12</f>
        <v>5772</v>
      </c>
      <c r="C13" s="29">
        <f>SUM($B$8:B13)</f>
        <v>34632</v>
      </c>
      <c r="D13" s="33">
        <f>IRR($B$7:B13)</f>
        <v>-0.23865716843056217</v>
      </c>
      <c r="F13" s="10"/>
      <c r="G13" s="8"/>
    </row>
    <row r="14" spans="1:7" ht="15.5" x14ac:dyDescent="0.35">
      <c r="A14" s="28">
        <v>72</v>
      </c>
      <c r="B14" s="32">
        <f>B13</f>
        <v>5772</v>
      </c>
      <c r="C14" s="29">
        <f>SUM($B$8:B14)</f>
        <v>40404</v>
      </c>
      <c r="D14" s="33">
        <f>IRR($B$7:B14)</f>
        <v>-0.18596705965945703</v>
      </c>
      <c r="F14" s="10"/>
      <c r="G14" s="9"/>
    </row>
    <row r="15" spans="1:7" ht="15.5" x14ac:dyDescent="0.35">
      <c r="A15" s="28">
        <v>73</v>
      </c>
      <c r="B15" s="32">
        <f t="shared" ref="B15:B37" si="0">B14</f>
        <v>5772</v>
      </c>
      <c r="C15" s="29">
        <f>SUM($B$8:B15)</f>
        <v>46176</v>
      </c>
      <c r="D15" s="33">
        <f>IRR($B$7:B15)</f>
        <v>-0.14567441610263854</v>
      </c>
      <c r="F15" s="10"/>
      <c r="G15" s="3"/>
    </row>
    <row r="16" spans="1:7" ht="15.5" x14ac:dyDescent="0.35">
      <c r="A16" s="28">
        <v>74</v>
      </c>
      <c r="B16" s="32">
        <f t="shared" si="0"/>
        <v>5772</v>
      </c>
      <c r="C16" s="29">
        <f>SUM($B$8:B16)</f>
        <v>51948</v>
      </c>
      <c r="D16" s="33">
        <f>IRR($B$7:B16)</f>
        <v>-0.11421121825222713</v>
      </c>
    </row>
    <row r="17" spans="1:5" ht="15.5" x14ac:dyDescent="0.35">
      <c r="A17" s="28">
        <v>75</v>
      </c>
      <c r="B17" s="32">
        <f t="shared" si="0"/>
        <v>5772</v>
      </c>
      <c r="C17" s="29">
        <f>SUM($B$8:B17)</f>
        <v>57720</v>
      </c>
      <c r="D17" s="33">
        <f>IRR($B$7:B17)</f>
        <v>-8.9191621498727058E-2</v>
      </c>
    </row>
    <row r="18" spans="1:5" ht="15.5" x14ac:dyDescent="0.35">
      <c r="A18" s="28">
        <v>76</v>
      </c>
      <c r="B18" s="32">
        <f>B17</f>
        <v>5772</v>
      </c>
      <c r="C18" s="29">
        <f>SUM($B$8:B18)</f>
        <v>63492</v>
      </c>
      <c r="D18" s="33">
        <f>IRR($B$7:B18)</f>
        <v>-6.8979652546920511E-2</v>
      </c>
    </row>
    <row r="19" spans="1:5" ht="15.5" x14ac:dyDescent="0.35">
      <c r="A19" s="28">
        <v>77</v>
      </c>
      <c r="B19" s="32">
        <f t="shared" si="0"/>
        <v>5772</v>
      </c>
      <c r="C19" s="29">
        <f>SUM($B$8:B19)</f>
        <v>69264</v>
      </c>
      <c r="D19" s="33">
        <f>IRR($B$7:B19)</f>
        <v>-5.2426024219882961E-2</v>
      </c>
    </row>
    <row r="20" spans="1:5" ht="15.5" x14ac:dyDescent="0.35">
      <c r="A20" s="28">
        <v>78</v>
      </c>
      <c r="B20" s="32">
        <f t="shared" si="0"/>
        <v>5772</v>
      </c>
      <c r="C20" s="29">
        <f>SUM($B$8:B20)</f>
        <v>75036</v>
      </c>
      <c r="D20" s="33">
        <f>IRR($B$7:B20)</f>
        <v>-3.8705153015595517E-2</v>
      </c>
    </row>
    <row r="21" spans="1:5" ht="15.5" x14ac:dyDescent="0.35">
      <c r="A21" s="28">
        <v>79</v>
      </c>
      <c r="B21" s="32">
        <f t="shared" si="0"/>
        <v>5772</v>
      </c>
      <c r="C21" s="29">
        <f>SUM($B$8:B21)</f>
        <v>80808</v>
      </c>
      <c r="D21" s="33">
        <f>IRR($B$7:B21)</f>
        <v>-2.7211906474192915E-2</v>
      </c>
    </row>
    <row r="22" spans="1:5" ht="15.5" x14ac:dyDescent="0.35">
      <c r="A22" s="28">
        <v>80</v>
      </c>
      <c r="B22" s="32">
        <f t="shared" si="0"/>
        <v>5772</v>
      </c>
      <c r="C22" s="29">
        <f>SUM($B$8:B22)</f>
        <v>86580</v>
      </c>
      <c r="D22" s="33">
        <f>IRR($B$7:B22)</f>
        <v>-1.749462083500819E-2</v>
      </c>
      <c r="E22" s="1"/>
    </row>
    <row r="23" spans="1:5" ht="15.5" x14ac:dyDescent="0.35">
      <c r="A23" s="28">
        <v>81</v>
      </c>
      <c r="B23" s="34">
        <f t="shared" si="0"/>
        <v>5772</v>
      </c>
      <c r="C23" s="35">
        <f>SUM($B$8:B23)</f>
        <v>92352</v>
      </c>
      <c r="D23" s="36">
        <f>IRR($B$7:B23)</f>
        <v>-9.2106415282240395E-3</v>
      </c>
      <c r="E23" s="1"/>
    </row>
    <row r="24" spans="1:5" ht="15.5" x14ac:dyDescent="0.35">
      <c r="A24" s="28">
        <v>82</v>
      </c>
      <c r="B24" s="34">
        <f t="shared" si="0"/>
        <v>5772</v>
      </c>
      <c r="C24" s="35">
        <f>SUM($B$8:B24)</f>
        <v>98124</v>
      </c>
      <c r="D24" s="36">
        <f>IRR($B$7:B24)</f>
        <v>-2.0961736768612127E-3</v>
      </c>
      <c r="E24" s="1"/>
    </row>
    <row r="25" spans="1:5" ht="15.5" x14ac:dyDescent="0.35">
      <c r="A25" s="37">
        <v>83</v>
      </c>
      <c r="B25" s="38">
        <f t="shared" si="0"/>
        <v>5772</v>
      </c>
      <c r="C25" s="39">
        <f>SUM($B$8:B25)</f>
        <v>103896</v>
      </c>
      <c r="D25" s="40">
        <f>IRR($B$7:B25)</f>
        <v>4.0545721867237816E-3</v>
      </c>
      <c r="E25" s="1"/>
    </row>
    <row r="26" spans="1:5" ht="15.5" x14ac:dyDescent="0.35">
      <c r="A26" s="28">
        <v>84</v>
      </c>
      <c r="B26" s="32">
        <f t="shared" si="0"/>
        <v>5772</v>
      </c>
      <c r="C26" s="29">
        <f>SUM($B$8:B26)</f>
        <v>109668</v>
      </c>
      <c r="D26" s="33">
        <f>IRR($B$7:B26)</f>
        <v>9.4040696319106498E-3</v>
      </c>
      <c r="E26" s="1"/>
    </row>
    <row r="27" spans="1:5" ht="15.5" x14ac:dyDescent="0.35">
      <c r="A27" s="28">
        <v>85</v>
      </c>
      <c r="B27" s="32">
        <f t="shared" si="0"/>
        <v>5772</v>
      </c>
      <c r="C27" s="29">
        <f>SUM($B$8:B27)</f>
        <v>115440</v>
      </c>
      <c r="D27" s="33">
        <f>IRR($B$7:B27)</f>
        <v>1.4081997333370344E-2</v>
      </c>
      <c r="E27" s="1"/>
    </row>
    <row r="28" spans="1:5" ht="15.5" x14ac:dyDescent="0.35">
      <c r="A28" s="28">
        <v>86</v>
      </c>
      <c r="B28" s="41">
        <f t="shared" si="0"/>
        <v>5772</v>
      </c>
      <c r="C28" s="42">
        <f>SUM($B$8:B28)</f>
        <v>121212</v>
      </c>
      <c r="D28" s="43">
        <f>IRR($B$7:B28)</f>
        <v>1.819289048432382E-2</v>
      </c>
      <c r="E28" s="1"/>
    </row>
    <row r="29" spans="1:5" ht="15.5" x14ac:dyDescent="0.35">
      <c r="A29" s="28">
        <v>87</v>
      </c>
      <c r="B29" s="32">
        <f t="shared" si="0"/>
        <v>5772</v>
      </c>
      <c r="C29" s="29">
        <f>SUM($B$8:B29)</f>
        <v>126984</v>
      </c>
      <c r="D29" s="33">
        <f>IRR($B$7:B29)</f>
        <v>2.1821783869356626E-2</v>
      </c>
      <c r="E29" s="1"/>
    </row>
    <row r="30" spans="1:5" ht="15.5" x14ac:dyDescent="0.35">
      <c r="A30" s="28">
        <v>88</v>
      </c>
      <c r="B30" s="32">
        <f t="shared" si="0"/>
        <v>5772</v>
      </c>
      <c r="C30" s="29">
        <f>SUM($B$8:B30)</f>
        <v>132756</v>
      </c>
      <c r="D30" s="33">
        <f>IRR($B$7:B30)</f>
        <v>2.5038427753525161E-2</v>
      </c>
      <c r="E30" s="1"/>
    </row>
    <row r="31" spans="1:5" ht="15.5" x14ac:dyDescent="0.35">
      <c r="A31" s="28">
        <v>89</v>
      </c>
      <c r="B31" s="32">
        <f t="shared" si="0"/>
        <v>5772</v>
      </c>
      <c r="C31" s="29">
        <f>SUM($B$8:B31)</f>
        <v>138528</v>
      </c>
      <c r="D31" s="33">
        <f>IRR($B$7:B31)</f>
        <v>2.7900475181561246E-2</v>
      </c>
      <c r="E31" s="1"/>
    </row>
    <row r="32" spans="1:5" ht="15.5" x14ac:dyDescent="0.35">
      <c r="A32" s="28">
        <v>90</v>
      </c>
      <c r="B32" s="44">
        <f t="shared" si="0"/>
        <v>5772</v>
      </c>
      <c r="C32" s="45">
        <f>SUM($B$8:B32)</f>
        <v>144300</v>
      </c>
      <c r="D32" s="46">
        <f>IRR($B$7:B32)</f>
        <v>3.0455918232457302E-2</v>
      </c>
      <c r="E32" s="1"/>
    </row>
    <row r="33" spans="1:11" s="5" customFormat="1" ht="15.5" x14ac:dyDescent="0.35">
      <c r="A33" s="28">
        <v>91</v>
      </c>
      <c r="B33" s="32">
        <f t="shared" si="0"/>
        <v>5772</v>
      </c>
      <c r="C33" s="29">
        <f>SUM($B$8:B33)</f>
        <v>150072</v>
      </c>
      <c r="D33" s="33">
        <f>IRR($B$7:B33)</f>
        <v>3.2744969220123821E-2</v>
      </c>
      <c r="E33" s="1"/>
    </row>
    <row r="34" spans="1:11" s="5" customFormat="1" ht="15.5" x14ac:dyDescent="0.35">
      <c r="A34" s="28">
        <v>92</v>
      </c>
      <c r="B34" s="32">
        <f t="shared" si="0"/>
        <v>5772</v>
      </c>
      <c r="C34" s="29">
        <f>SUM($B$8:B34)</f>
        <v>155844</v>
      </c>
      <c r="D34" s="33">
        <f>IRR($B$7:B34)</f>
        <v>3.4801527059286963E-2</v>
      </c>
      <c r="E34" s="1"/>
      <c r="J34" s="1"/>
      <c r="K34" s="2"/>
    </row>
    <row r="35" spans="1:11" s="5" customFormat="1" ht="15.5" x14ac:dyDescent="0.35">
      <c r="A35" s="28">
        <v>93</v>
      </c>
      <c r="B35" s="32">
        <f t="shared" si="0"/>
        <v>5772</v>
      </c>
      <c r="C35" s="29">
        <f>SUM($B$8:B35)</f>
        <v>161616</v>
      </c>
      <c r="D35" s="33">
        <f>IRR($B$7:B35)</f>
        <v>3.6654330341746144E-2</v>
      </c>
      <c r="E35" s="1"/>
      <c r="J35" s="1"/>
      <c r="K35" s="2"/>
    </row>
    <row r="36" spans="1:11" s="5" customFormat="1" ht="15.5" x14ac:dyDescent="0.35">
      <c r="A36" s="28">
        <v>94</v>
      </c>
      <c r="B36" s="32">
        <f t="shared" si="0"/>
        <v>5772</v>
      </c>
      <c r="C36" s="29">
        <f>SUM($B$8:B36)</f>
        <v>167388</v>
      </c>
      <c r="D36" s="33">
        <f>IRR($B$7:B36)</f>
        <v>3.8327871499322486E-2</v>
      </c>
      <c r="E36" s="1"/>
      <c r="J36" s="1"/>
      <c r="K36" s="2"/>
    </row>
    <row r="37" spans="1:11" s="4" customFormat="1" ht="15.5" x14ac:dyDescent="0.35">
      <c r="A37" s="28">
        <v>95</v>
      </c>
      <c r="B37" s="32">
        <f t="shared" si="0"/>
        <v>5772</v>
      </c>
      <c r="C37" s="29">
        <f>SUM($B$8:B37)</f>
        <v>173160</v>
      </c>
      <c r="D37" s="33">
        <f>IRR($B$7:B37)</f>
        <v>3.984312711022131E-2</v>
      </c>
      <c r="E37" s="1"/>
      <c r="J37" s="1"/>
      <c r="K37" s="2"/>
    </row>
    <row r="38" spans="1:11" x14ac:dyDescent="0.35">
      <c r="J38" s="1"/>
      <c r="K38" s="2"/>
    </row>
    <row r="39" spans="1:11" x14ac:dyDescent="0.35">
      <c r="A39" s="11"/>
      <c r="B39" s="12"/>
      <c r="J39" s="1"/>
      <c r="K39" s="2"/>
    </row>
    <row r="40" spans="1:11" x14ac:dyDescent="0.35">
      <c r="J40" s="1"/>
      <c r="K40" s="2"/>
    </row>
    <row r="41" spans="1:11" x14ac:dyDescent="0.35">
      <c r="B41" s="13"/>
      <c r="J41" s="1"/>
      <c r="K41" s="2"/>
    </row>
    <row r="42" spans="1:11" x14ac:dyDescent="0.35">
      <c r="J42" s="1"/>
      <c r="K42" s="2"/>
    </row>
    <row r="43" spans="1:11" x14ac:dyDescent="0.35">
      <c r="J43" s="1"/>
      <c r="K43" s="2"/>
    </row>
    <row r="44" spans="1:11" x14ac:dyDescent="0.35">
      <c r="J44" s="1"/>
      <c r="K44" s="2"/>
    </row>
    <row r="45" spans="1:11" x14ac:dyDescent="0.35">
      <c r="J45" s="1"/>
      <c r="K45" s="2"/>
    </row>
  </sheetData>
  <mergeCells count="1">
    <mergeCell ref="A1:E1"/>
  </mergeCells>
  <printOptions gridLines="1"/>
  <pageMargins left="0.7" right="0.7" top="1" bottom="0.75" header="0.3" footer="0.3"/>
  <pageSetup scale="95" orientation="portrait" r:id="rId1"/>
  <headerFoot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IRR Annuity</vt:lpstr>
      <vt:lpstr>'IRR Annuity'!Print_Area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Parker Evans, CFA, CFP, CMT</dc:creator>
  <cp:lastModifiedBy>Parker Evans</cp:lastModifiedBy>
  <cp:lastPrinted>2015-07-10T13:09:53Z</cp:lastPrinted>
  <dcterms:created xsi:type="dcterms:W3CDTF">2015-02-26T14:57:44Z</dcterms:created>
  <dcterms:modified xsi:type="dcterms:W3CDTF">2021-09-06T19:12:56Z</dcterms:modified>
</cp:coreProperties>
</file>